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<sst xmlns="http://schemas.openxmlformats.org/spreadsheetml/2006/main" count="92" uniqueCount="70">
  <si>
    <t>NARUČITELJ:</t>
  </si>
  <si>
    <t>OPĆINA TOVARNIK</t>
  </si>
  <si>
    <t>Tovarnik, A.G. Matoša 2.</t>
  </si>
  <si>
    <t>INFRASTRUKTURNA GRAĐEVINA:</t>
  </si>
  <si>
    <t>SANACIJA – TEHNIČKO ODRŽAVANJE</t>
  </si>
  <si>
    <t>NERAZVRSTANIH CESTA</t>
  </si>
  <si>
    <t>PREDMET:</t>
  </si>
  <si>
    <t>PONUDBENI TRŠKOVNIK ZA</t>
  </si>
  <si>
    <t>SANACIJU-TEHNIČKO ODRŽAVANJE CESTE</t>
  </si>
  <si>
    <t>MJESTO I ULICA:</t>
  </si>
  <si>
    <t>ILAČA:</t>
  </si>
  <si>
    <t>- LJUDEVITA GAJA, k.č.br. 2840., k.o. Ilača</t>
  </si>
  <si>
    <t xml:space="preserve">                                      Siječanj, 2020. godina</t>
  </si>
  <si>
    <t xml:space="preserve"> </t>
  </si>
  <si>
    <t>SVEUKUPNA REKAPITULACIJA</t>
  </si>
  <si>
    <t>1.</t>
  </si>
  <si>
    <t>PRIPREMNI RADOVI</t>
  </si>
  <si>
    <t>2.</t>
  </si>
  <si>
    <t>ZEMLJANI RADOVI</t>
  </si>
  <si>
    <t>3.</t>
  </si>
  <si>
    <t>KOLNIČKA KONSTRUKCIJA</t>
  </si>
  <si>
    <t>UKUPNO:</t>
  </si>
  <si>
    <t>PDV ( 25% )</t>
  </si>
  <si>
    <t>SVEUKUPNO:</t>
  </si>
  <si>
    <t>PONUDITELJ:</t>
  </si>
  <si>
    <t>Rb.</t>
  </si>
  <si>
    <t>OPIS RADA</t>
  </si>
  <si>
    <t>jed. mjera</t>
  </si>
  <si>
    <t>količina</t>
  </si>
  <si>
    <t>jed. cijena</t>
  </si>
  <si>
    <t>ukupni iznos</t>
  </si>
  <si>
    <t>ULICA: LJUDEVITA GAJA, L=357,75 m', Š=4,00 m'</t>
  </si>
  <si>
    <t>1. PRIPREMNI RADOVI</t>
  </si>
  <si>
    <t>1.1.</t>
  </si>
  <si>
    <t>Iskolčenje trase i građevine obuhvaća sva geodetska mjerenja, kojima se podaci iz projekta prenose na teren ili s terena u projekte, osiguranje osi iskolčene trase, profiliranje, obnavljanje i održavanje iskolčenih oznaka na terenu za sve vrijeme građenja. Obračun radova po m' trase.</t>
  </si>
  <si>
    <t>m'</t>
  </si>
  <si>
    <t>1.2.</t>
  </si>
  <si>
    <t>Strojno rušenje i uklanjanje postojeće kolničke konstrukcije ( asfalt+drobljeni kameni materijal ), na mjestu sloma postojeće kolničke konstrukcije (procjena cca 10% ukupne površine ceste). Prosječne debljina konstrukcije do 35 cm. Materijal utovariti u vozilo i odvesti na deponiju do 5 km, prema nalogu investitora. Obračun po m2 sanirane površine. Stavka obuhvaća i sva strojna zasjecanja asfalta na mjestima sanacije konstrukcije.</t>
  </si>
  <si>
    <t>m2</t>
  </si>
  <si>
    <t>1.3.</t>
  </si>
  <si>
    <t>Strojno zasijecanje asfaltnog zastora na mjestima uklapanja u postojeće prometne površine u širini do 100 cm. Rad obuhvaća zasijecanje, utovar i prijevoz materijala na deponiju udaljenu do 5 km. Jedinična cijena sadrži i sve naknade za deponiranje materijala na deponiji. Obračun radova po m' zasječenog i uklonjenog asfalta</t>
  </si>
  <si>
    <t>1.4.</t>
  </si>
  <si>
    <r>
      <t>Privremena regulacija prometa</t>
    </r>
    <r>
      <rPr>
        <b/>
        <u val="single"/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Ova stavka obuhvaća: postavljanje novih i izmjenu postojećih prometnih znakova, vraćanje postojećih prometnih znakova  u prvobitno stanje nakon prestanka radova i održavanje svih znakova za vrijeme trajanja privremene regulacije. Ovom stavkom obuhvaćeno je i pribavljanje potrebnih suglasnosti za privremenu regulaciju prometa od nadležnih organizacija kao i izrada eventualno potrebne skice, grafičkog prikaza planirane privremene regulacije.                                   </t>
    </r>
  </si>
  <si>
    <t>kompl.</t>
  </si>
  <si>
    <t>1. PRIPREMNI RADOVI UKUPNO:</t>
  </si>
  <si>
    <t>2. ZEMLJANI RADOVI</t>
  </si>
  <si>
    <t>2.1.</t>
  </si>
  <si>
    <t xml:space="preserve">Strojni iskop zemljanog materijalu, dubine do 25 cm, na mjestu sloma konstrukcije, do dubine posteljice. Materijal utovariti u vozilo i odvesti na deponiju do 5 km, prema nalogu investitora. Obračun po m3 iskopanog materijala. </t>
  </si>
  <si>
    <t>m3</t>
  </si>
  <si>
    <t>2.2.</t>
  </si>
  <si>
    <t>Zbijanje temeljnog tla u zemljanom materijalu statičkim valjkom. Traženi stupanj zbijenosti u odnosu na standardni Proctor-ov postupak Sz&gt;97%, modul stišljivosti Ms&gt;20 MN/m2. Obračun po m2 zbijene podloge zemljanog materijala.</t>
  </si>
  <si>
    <t>2.3.</t>
  </si>
  <si>
    <t>Izrada posteljice. Grubo i fino planiranje i zbijanje posteljice glatkim valjcima, ili pneumaticima. Fino planiranje i zbijanje postojećeg od koherentnog materijala do Ms&gt;30 MN/m2. Obračun po m2 uređene posteljice.</t>
  </si>
  <si>
    <t>2.4.</t>
  </si>
  <si>
    <t>Strojno skidanje i uklanjanje zemljanog materijala sa bankina, u sloju od 10 cm., širine cca 1 m'., te utovar i odvoz zemljanog materijala na lokalnu deponiju, na udaljenost do 5 km. Obračun po m3 uklonjenog zemljanog materijala bankine, u sraslom stanju.</t>
  </si>
  <si>
    <t>2.5.</t>
  </si>
  <si>
    <t>Izrada bankina od mehanički zbijenog drobljenog kamenog materijala 0/60 mm. Debljina sloja bankine cca 10 cm., u širini od 1 m'. Rad obuhvaća dobavu materijala, razastiranje, planiranje i zbijanje. Razastiranje i planiranje izvršiti grejderom, dok  zbijanje vršiti pnumatskim ili glatkim valjkom. Obračun po m' izrađene bankine.</t>
  </si>
  <si>
    <t>2. ZEMLJANI RADOVI UKUPNO:</t>
  </si>
  <si>
    <t>3. KOLNIČKA KONSTRUKCIJA</t>
  </si>
  <si>
    <t>3.1.</t>
  </si>
  <si>
    <t>Izrada nosivog sloja od mehanički zbijenog drobljenog kamenog materijala, na mjestu sloma kolničke konstrukcije. Rad obuhvaća nabavu, dopremu i ugradbu kamenog materijala  0/60 mm, uz zbijanje vibrovaljcima do Ms=80MN/m2. Radove izvesti u skladu sa O.T.U.I.3.1.1. Debljina novog sloja drobljenog kamenog materijala je min. 30 cm, u zbijenom stanju. Obračun po m3 zbijenog sloja.</t>
  </si>
  <si>
    <t>3.2.</t>
  </si>
  <si>
    <t>Strojno frezanje postojećeg asfaltnog kolnika u cijeloj površini kolnika. Usitnjavanje frezanog materijala valjanjem frezanog sloja glatkim valjcima, te rijanje uvaljane podloge. Obračun po m2 frezanog kolnika.</t>
  </si>
  <si>
    <t>3.3.</t>
  </si>
  <si>
    <r>
      <t>Izrada dodatnog nosivnog sloja kolničke konstrukcije, od mehanički zbijenog drobljenog kamenog materijala 0/30 u sloju debljine do 10 cm,. Radove izvesti u skladu sa O.T.U.I 5-01. Zbijanje vršiti vibrovaljcima, stupanj zbijenosti  Sz&gt;100%, modul stišljivosti mjeren kružnom pločom Ms&gt;80 MN/m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Rad obuhvaća dobavu drobljenog kamenog materijala, razastiranje, planiranje i zbijanje. Obračun po m3 ugrađenog kamenog materijala.</t>
    </r>
  </si>
  <si>
    <t>3.4.</t>
  </si>
  <si>
    <t>Nabava, doprema i ugradba asfaltne mješavine, za novi sloj kolničke konstrukcije. Asfaltna mješavina BNHS (AC 16 base 50/70 AG4 M4) debljine sloja 7 cm, u zbijenom stanju. Kvalitet rada kao i ugrađenog materijala mora zadovoljiti uvjete po O.T.U.I., točka 7.2.3. Obračun po m2 kolničke konstrukcije.</t>
  </si>
  <si>
    <t>3.5.</t>
  </si>
  <si>
    <t>Visinsko uklapanje postojećih kolnih prilaza. Izrada asfaltnog sloja od ruba kolnika ceste do postojećeg prilaza u dužini do 2 m', asfaltnom mješavinom BNHS (AC 16 base 50/70 AG4 M4) debljine sloja 7 cm, u zbijenom stanju. Uklapanje se izvodi u širini postojećeg prilaza. Rad obuhvaća izradu novog asfaltnog zastora kolnog prilaza, te pripremanje podloge od drobljenog kamenog materijala, ili izravno na postojeći kolni prilaz. Obračun po m2 uređenog kolnog prilaza.</t>
  </si>
  <si>
    <t>3. KOLNIČKA KONSTRUKCIJA UKUPNO: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</si>
</sst>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2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left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left" vertical="top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4" fontId="9" fillId="0" borderId="0" xfId="0" applyFont="1" applyBorder="1" applyAlignment="1">
      <alignment/>
    </xf>
    <xf numFmtId="164" fontId="0" fillId="0" borderId="0" xfId="0" applyFont="1" applyAlignment="1">
      <alignment horizontal="center" vertical="top"/>
    </xf>
    <xf numFmtId="166" fontId="0" fillId="0" borderId="0" xfId="0" applyNumberFormat="1" applyAlignment="1">
      <alignment horizontal="right" wrapText="1"/>
    </xf>
    <xf numFmtId="166" fontId="0" fillId="0" borderId="0" xfId="0" applyNumberFormat="1" applyFont="1" applyAlignment="1">
      <alignment/>
    </xf>
    <xf numFmtId="165" fontId="5" fillId="0" borderId="1" xfId="0" applyNumberFormat="1" applyFont="1" applyBorder="1" applyAlignment="1">
      <alignment horizontal="right"/>
    </xf>
    <xf numFmtId="164" fontId="0" fillId="0" borderId="0" xfId="0" applyFont="1" applyFill="1" applyAlignment="1">
      <alignment horizontal="left" vertical="top"/>
    </xf>
    <xf numFmtId="166" fontId="0" fillId="0" borderId="0" xfId="0" applyNumberFormat="1" applyAlignment="1">
      <alignment horizontal="right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4" fontId="0" fillId="0" borderId="0" xfId="0" applyFont="1" applyAlignment="1">
      <alignment vertical="top" wrapText="1"/>
    </xf>
    <xf numFmtId="166" fontId="0" fillId="0" borderId="0" xfId="0" applyNumberFormat="1" applyFont="1" applyAlignment="1">
      <alignment horizontal="right"/>
    </xf>
    <xf numFmtId="165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232"/>
  <sheetViews>
    <sheetView tabSelected="1" view="pageBreakPreview" zoomScaleSheetLayoutView="100" workbookViewId="0" topLeftCell="A1">
      <selection activeCell="F82" sqref="F82"/>
    </sheetView>
  </sheetViews>
  <sheetFormatPr defaultColWidth="9.140625" defaultRowHeight="12.75"/>
  <cols>
    <col min="1" max="1" width="5.7109375" style="0" customWidth="1"/>
    <col min="2" max="2" width="47.8515625" style="0" customWidth="1"/>
    <col min="3" max="3" width="6.7109375" style="0" customWidth="1"/>
    <col min="4" max="4" width="8.57421875" style="0" customWidth="1"/>
    <col min="5" max="5" width="8.140625" style="0" customWidth="1"/>
    <col min="6" max="6" width="13.421875" style="1" customWidth="1"/>
  </cols>
  <sheetData>
    <row r="4" ht="12.75">
      <c r="A4" s="2" t="s">
        <v>0</v>
      </c>
    </row>
    <row r="5" ht="12.75">
      <c r="A5" s="2"/>
    </row>
    <row r="6" ht="12.75">
      <c r="B6" s="3" t="s">
        <v>1</v>
      </c>
    </row>
    <row r="7" spans="2:6" s="4" customFormat="1" ht="12.75">
      <c r="B7" s="5" t="s">
        <v>2</v>
      </c>
      <c r="F7" s="6"/>
    </row>
    <row r="13" ht="12.75">
      <c r="A13" s="2" t="s">
        <v>3</v>
      </c>
    </row>
    <row r="14" ht="12.75">
      <c r="A14" s="2"/>
    </row>
    <row r="15" ht="12.75">
      <c r="B15" s="3" t="s">
        <v>4</v>
      </c>
    </row>
    <row r="16" ht="12.75">
      <c r="B16" s="3" t="s">
        <v>5</v>
      </c>
    </row>
    <row r="22" ht="12.75">
      <c r="A22" s="2" t="s">
        <v>6</v>
      </c>
    </row>
    <row r="23" ht="12.75">
      <c r="A23" s="2"/>
    </row>
    <row r="24" ht="12.75">
      <c r="B24" s="3" t="s">
        <v>7</v>
      </c>
    </row>
    <row r="25" ht="12.75">
      <c r="B25" s="3" t="s">
        <v>8</v>
      </c>
    </row>
    <row r="26" ht="12.75">
      <c r="B26" s="7"/>
    </row>
    <row r="27" ht="12.75">
      <c r="B27" s="7"/>
    </row>
    <row r="28" ht="12.75">
      <c r="B28" s="7"/>
    </row>
    <row r="31" ht="12.75">
      <c r="A31" s="2" t="s">
        <v>9</v>
      </c>
    </row>
    <row r="32" ht="12.75">
      <c r="A32" s="2"/>
    </row>
    <row r="33" ht="12.75">
      <c r="B33" s="7" t="s">
        <v>10</v>
      </c>
    </row>
    <row r="34" ht="13.5" customHeight="1">
      <c r="B34" s="7"/>
    </row>
    <row r="35" ht="12.75">
      <c r="B35" s="2" t="s">
        <v>11</v>
      </c>
    </row>
    <row r="49" spans="2:4" ht="12.75">
      <c r="B49" s="8" t="s">
        <v>12</v>
      </c>
      <c r="D49" s="9"/>
    </row>
    <row r="51" ht="12.75">
      <c r="B51" t="s">
        <v>13</v>
      </c>
    </row>
    <row r="65" spans="2:3" ht="12.75">
      <c r="B65" s="10" t="s">
        <v>14</v>
      </c>
      <c r="C65" s="7"/>
    </row>
    <row r="66" ht="12.75">
      <c r="C66" s="7"/>
    </row>
    <row r="68" spans="1:6" ht="12.75">
      <c r="A68" s="11"/>
      <c r="B68" s="2"/>
      <c r="F68" s="12"/>
    </row>
    <row r="69" spans="1:6" ht="12.75">
      <c r="A69" s="11" t="s">
        <v>15</v>
      </c>
      <c r="B69" s="13" t="s">
        <v>16</v>
      </c>
      <c r="D69" s="1"/>
      <c r="E69" s="14"/>
      <c r="F69" s="15">
        <f>F126</f>
        <v>0</v>
      </c>
    </row>
    <row r="70" spans="1:6" ht="12.75">
      <c r="A70" s="11"/>
      <c r="B70" s="13"/>
      <c r="D70" s="1"/>
      <c r="E70" s="16"/>
      <c r="F70" s="12"/>
    </row>
    <row r="71" spans="1:6" ht="12.75">
      <c r="A71" s="11"/>
      <c r="B71" s="13"/>
      <c r="D71" s="1"/>
      <c r="E71" s="16"/>
      <c r="F71" s="12"/>
    </row>
    <row r="72" spans="1:6" ht="12.75">
      <c r="A72" s="11" t="s">
        <v>17</v>
      </c>
      <c r="B72" s="13" t="s">
        <v>18</v>
      </c>
      <c r="D72" s="1"/>
      <c r="E72" s="14"/>
      <c r="F72" s="15">
        <f>F158</f>
        <v>0</v>
      </c>
    </row>
    <row r="73" spans="1:6" ht="12.75">
      <c r="A73" s="11"/>
      <c r="B73" s="2"/>
      <c r="D73" s="1"/>
      <c r="E73" s="16"/>
      <c r="F73" s="12"/>
    </row>
    <row r="74" spans="1:6" ht="12.75">
      <c r="A74" s="11"/>
      <c r="B74" s="2"/>
      <c r="D74" s="1"/>
      <c r="E74" s="16"/>
      <c r="F74" s="12"/>
    </row>
    <row r="75" spans="1:6" ht="12.75">
      <c r="A75" s="11" t="s">
        <v>19</v>
      </c>
      <c r="B75" s="13" t="s">
        <v>20</v>
      </c>
      <c r="D75" s="1"/>
      <c r="E75" s="14"/>
      <c r="F75" s="15">
        <f>F198</f>
        <v>0</v>
      </c>
    </row>
    <row r="76" spans="1:6" ht="12.75">
      <c r="A76" s="11"/>
      <c r="B76" s="2"/>
      <c r="F76" s="12"/>
    </row>
    <row r="77" spans="1:6" ht="12.75">
      <c r="A77" s="11"/>
      <c r="B77" s="2"/>
      <c r="F77" s="12"/>
    </row>
    <row r="78" spans="1:6" ht="12.75">
      <c r="A78" s="11"/>
      <c r="B78" s="2"/>
      <c r="F78" s="12"/>
    </row>
    <row r="79" spans="1:6" ht="12.75">
      <c r="A79" s="11"/>
      <c r="B79" s="2"/>
      <c r="F79" s="12"/>
    </row>
    <row r="80" spans="2:6" ht="12.75">
      <c r="B80" s="3" t="s">
        <v>21</v>
      </c>
      <c r="C80" s="17"/>
      <c r="D80" s="18"/>
      <c r="E80" s="14"/>
      <c r="F80" s="15">
        <f>SUM(F69:F75)</f>
        <v>0</v>
      </c>
    </row>
    <row r="81" spans="3:6" ht="12.75">
      <c r="C81" s="19"/>
      <c r="D81" s="20"/>
      <c r="E81" s="21"/>
      <c r="F81" s="21"/>
    </row>
    <row r="82" spans="2:6" ht="12.75">
      <c r="B82" s="7" t="s">
        <v>22</v>
      </c>
      <c r="C82" s="17"/>
      <c r="D82" s="18"/>
      <c r="E82" s="14"/>
      <c r="F82" s="15">
        <f>F80*0.25</f>
        <v>0</v>
      </c>
    </row>
    <row r="83" spans="4:6" ht="12.75">
      <c r="D83" s="1"/>
      <c r="E83" s="16"/>
      <c r="F83" s="16"/>
    </row>
    <row r="84" spans="4:6" ht="12.75">
      <c r="D84" s="1"/>
      <c r="E84" s="16"/>
      <c r="F84" s="16"/>
    </row>
    <row r="85" spans="2:6" ht="12.75">
      <c r="B85" s="7" t="s">
        <v>23</v>
      </c>
      <c r="C85" s="22"/>
      <c r="D85" s="23"/>
      <c r="E85" s="24"/>
      <c r="F85" s="25">
        <f>SUM(F80:F82)</f>
        <v>0</v>
      </c>
    </row>
    <row r="89" ht="12.75">
      <c r="D89" s="26"/>
    </row>
    <row r="90" ht="12.75">
      <c r="D90" s="27" t="s">
        <v>24</v>
      </c>
    </row>
    <row r="109" spans="1:6" ht="12.75">
      <c r="A109" s="28" t="s">
        <v>25</v>
      </c>
      <c r="B109" s="28" t="s">
        <v>26</v>
      </c>
      <c r="C109" s="28" t="s">
        <v>27</v>
      </c>
      <c r="D109" s="28" t="s">
        <v>28</v>
      </c>
      <c r="E109" s="28" t="s">
        <v>29</v>
      </c>
      <c r="F109" s="29" t="s">
        <v>30</v>
      </c>
    </row>
    <row r="110" ht="12.75">
      <c r="C110" s="9"/>
    </row>
    <row r="111" spans="3:5" ht="12.75">
      <c r="C111" s="9"/>
      <c r="D111" s="30"/>
      <c r="E111" s="30"/>
    </row>
    <row r="112" spans="2:5" ht="12.75">
      <c r="B112" s="7" t="s">
        <v>31</v>
      </c>
      <c r="D112" s="30"/>
      <c r="E112" s="30"/>
    </row>
    <row r="113" spans="4:5" ht="12.75">
      <c r="D113" s="30"/>
      <c r="E113" s="30"/>
    </row>
    <row r="114" spans="4:5" ht="12.75">
      <c r="D114" s="30"/>
      <c r="E114" s="30"/>
    </row>
    <row r="115" spans="2:5" ht="12.75">
      <c r="B115" s="8" t="s">
        <v>32</v>
      </c>
      <c r="D115" s="30"/>
      <c r="E115" s="30"/>
    </row>
    <row r="116" spans="4:5" ht="12.75">
      <c r="D116" s="30"/>
      <c r="E116" s="30"/>
    </row>
    <row r="117" spans="1:6" s="36" customFormat="1" ht="75" customHeight="1">
      <c r="A117" s="31" t="s">
        <v>33</v>
      </c>
      <c r="B117" s="32" t="s">
        <v>34</v>
      </c>
      <c r="C117" s="33" t="s">
        <v>35</v>
      </c>
      <c r="D117" s="34">
        <v>357.75</v>
      </c>
      <c r="E117" s="35"/>
      <c r="F117" s="35">
        <f>D117*E117</f>
        <v>0</v>
      </c>
    </row>
    <row r="118" spans="1:6" ht="12.75">
      <c r="A118" s="31"/>
      <c r="B118" s="32"/>
      <c r="C118" s="33"/>
      <c r="D118" s="35"/>
      <c r="E118" s="35"/>
      <c r="F118" s="35"/>
    </row>
    <row r="119" spans="1:6" ht="12.75">
      <c r="A119" s="31" t="s">
        <v>36</v>
      </c>
      <c r="B119" s="32" t="s">
        <v>37</v>
      </c>
      <c r="C119" s="33" t="s">
        <v>38</v>
      </c>
      <c r="D119" s="1">
        <f>355*4*0.1</f>
        <v>142</v>
      </c>
      <c r="E119" s="35"/>
      <c r="F119" s="35">
        <f>D119*E119</f>
        <v>0</v>
      </c>
    </row>
    <row r="120" spans="1:6" ht="12.75">
      <c r="A120" s="31"/>
      <c r="B120" s="32"/>
      <c r="C120" s="33"/>
      <c r="D120" s="35"/>
      <c r="E120" s="35"/>
      <c r="F120" s="35"/>
    </row>
    <row r="121" spans="1:6" ht="76.5" customHeight="1">
      <c r="A121" s="31" t="s">
        <v>39</v>
      </c>
      <c r="B121" s="32" t="s">
        <v>40</v>
      </c>
      <c r="C121" s="33" t="s">
        <v>35</v>
      </c>
      <c r="D121" s="1">
        <f>4*3*1.5</f>
        <v>18</v>
      </c>
      <c r="E121" s="35"/>
      <c r="F121" s="35">
        <f>D121*E121</f>
        <v>0</v>
      </c>
    </row>
    <row r="122" spans="1:6" ht="12.75">
      <c r="A122" s="31"/>
      <c r="B122" s="32"/>
      <c r="C122" s="33"/>
      <c r="D122" s="35"/>
      <c r="E122" s="35"/>
      <c r="F122" s="35"/>
    </row>
    <row r="123" spans="1:6" s="36" customFormat="1" ht="121.5" customHeight="1">
      <c r="A123" s="37" t="s">
        <v>41</v>
      </c>
      <c r="B123" s="32" t="s">
        <v>42</v>
      </c>
      <c r="C123" s="33" t="s">
        <v>43</v>
      </c>
      <c r="D123" s="38">
        <v>1</v>
      </c>
      <c r="E123" s="38"/>
      <c r="F123" s="39">
        <f>D123*E123</f>
        <v>0</v>
      </c>
    </row>
    <row r="124" spans="1:6" ht="12.75">
      <c r="A124" s="31"/>
      <c r="B124" s="32"/>
      <c r="C124" s="33"/>
      <c r="D124" s="35"/>
      <c r="E124" s="35"/>
      <c r="F124" s="35"/>
    </row>
    <row r="125" spans="1:6" ht="12.75">
      <c r="A125" s="31"/>
      <c r="B125" s="32"/>
      <c r="C125" s="33"/>
      <c r="D125" s="35"/>
      <c r="E125" s="35"/>
      <c r="F125" s="35"/>
    </row>
    <row r="126" spans="2:6" ht="12.75">
      <c r="B126" s="8" t="s">
        <v>44</v>
      </c>
      <c r="C126" s="17"/>
      <c r="D126" s="18"/>
      <c r="E126" s="14"/>
      <c r="F126" s="40">
        <f>SUM(F117:F123)</f>
        <v>0</v>
      </c>
    </row>
    <row r="127" spans="4:5" ht="12.75">
      <c r="D127" s="30"/>
      <c r="E127" s="30"/>
    </row>
    <row r="128" spans="4:5" ht="12.75">
      <c r="D128" s="30"/>
      <c r="E128" s="30"/>
    </row>
    <row r="129" spans="4:5" ht="12.75">
      <c r="D129" s="30"/>
      <c r="E129" s="30"/>
    </row>
    <row r="130" spans="4:5" ht="12.75">
      <c r="D130" s="30"/>
      <c r="E130" s="30"/>
    </row>
    <row r="131" spans="4:5" ht="12.75">
      <c r="D131" s="30"/>
      <c r="E131" s="30"/>
    </row>
    <row r="132" spans="4:5" ht="12.75">
      <c r="D132" s="30"/>
      <c r="E132" s="30"/>
    </row>
    <row r="133" spans="4:5" ht="12.75">
      <c r="D133" s="30"/>
      <c r="E133" s="30"/>
    </row>
    <row r="134" spans="4:5" ht="12.75">
      <c r="D134" s="30"/>
      <c r="E134" s="30"/>
    </row>
    <row r="135" spans="4:5" ht="12.75">
      <c r="D135" s="30"/>
      <c r="E135" s="30"/>
    </row>
    <row r="136" spans="4:5" ht="12.75">
      <c r="D136" s="30"/>
      <c r="E136" s="30"/>
    </row>
    <row r="137" spans="4:5" ht="12.75">
      <c r="D137" s="30"/>
      <c r="E137" s="30"/>
    </row>
    <row r="138" spans="4:5" ht="12.75">
      <c r="D138" s="30"/>
      <c r="E138" s="30"/>
    </row>
    <row r="139" spans="4:5" ht="12.75">
      <c r="D139" s="30"/>
      <c r="E139" s="30"/>
    </row>
    <row r="140" spans="4:5" ht="12.75">
      <c r="D140" s="30"/>
      <c r="E140" s="30"/>
    </row>
    <row r="141" spans="4:5" ht="12.75">
      <c r="D141" s="30"/>
      <c r="E141" s="30"/>
    </row>
    <row r="142" spans="1:6" ht="12.75">
      <c r="A142" s="28" t="s">
        <v>25</v>
      </c>
      <c r="B142" s="28" t="s">
        <v>26</v>
      </c>
      <c r="C142" s="28" t="s">
        <v>27</v>
      </c>
      <c r="D142" s="28" t="s">
        <v>28</v>
      </c>
      <c r="E142" s="28" t="s">
        <v>29</v>
      </c>
      <c r="F142" s="29" t="s">
        <v>30</v>
      </c>
    </row>
    <row r="143" spans="4:5" ht="12.75">
      <c r="D143" s="30"/>
      <c r="E143" s="30"/>
    </row>
    <row r="144" spans="4:5" ht="12.75">
      <c r="D144" s="30"/>
      <c r="E144" s="30"/>
    </row>
    <row r="145" spans="2:6" ht="12.75">
      <c r="B145" s="8" t="s">
        <v>45</v>
      </c>
      <c r="D145" s="1"/>
      <c r="E145" s="16"/>
      <c r="F145" s="16"/>
    </row>
    <row r="146" spans="4:6" ht="12.75">
      <c r="D146" s="1"/>
      <c r="E146" s="16"/>
      <c r="F146" s="16"/>
    </row>
    <row r="147" spans="1:6" ht="12.75">
      <c r="A147" s="31" t="s">
        <v>46</v>
      </c>
      <c r="B147" s="32" t="s">
        <v>47</v>
      </c>
      <c r="C147" s="33" t="s">
        <v>48</v>
      </c>
      <c r="D147" s="1">
        <f>355*4*0.1*0.25</f>
        <v>35.5</v>
      </c>
      <c r="E147" s="35"/>
      <c r="F147" s="35">
        <f>D147*E147</f>
        <v>0</v>
      </c>
    </row>
    <row r="148" spans="1:6" ht="12.75">
      <c r="A148" s="31"/>
      <c r="B148" s="32"/>
      <c r="C148" s="33"/>
      <c r="D148" s="35"/>
      <c r="E148" s="35"/>
      <c r="F148" s="35"/>
    </row>
    <row r="149" spans="1:6" ht="12.75">
      <c r="A149" s="31" t="s">
        <v>49</v>
      </c>
      <c r="B149" s="32" t="s">
        <v>50</v>
      </c>
      <c r="C149" s="33" t="s">
        <v>38</v>
      </c>
      <c r="D149" s="1">
        <f>355*4*0.1</f>
        <v>142</v>
      </c>
      <c r="E149" s="35"/>
      <c r="F149" s="35">
        <f>D149*E149</f>
        <v>0</v>
      </c>
    </row>
    <row r="150" spans="1:6" ht="12.75">
      <c r="A150" s="31"/>
      <c r="B150" s="32"/>
      <c r="C150" s="33"/>
      <c r="D150" s="35"/>
      <c r="E150" s="35"/>
      <c r="F150" s="35"/>
    </row>
    <row r="151" spans="1:6" ht="12.75">
      <c r="A151" s="31" t="s">
        <v>51</v>
      </c>
      <c r="B151" s="32" t="s">
        <v>52</v>
      </c>
      <c r="C151" s="33" t="s">
        <v>38</v>
      </c>
      <c r="D151" s="1">
        <f>355*4*0.1</f>
        <v>142</v>
      </c>
      <c r="E151" s="35"/>
      <c r="F151" s="35">
        <f>D151*E151</f>
        <v>0</v>
      </c>
    </row>
    <row r="152" spans="1:6" ht="12.75">
      <c r="A152" s="31"/>
      <c r="B152" s="32"/>
      <c r="C152" s="33"/>
      <c r="D152" s="35"/>
      <c r="E152" s="35"/>
      <c r="F152" s="35"/>
    </row>
    <row r="153" spans="1:6" ht="62.25" customHeight="1">
      <c r="A153" s="41" t="s">
        <v>53</v>
      </c>
      <c r="B153" s="32" t="s">
        <v>54</v>
      </c>
      <c r="C153" s="33" t="s">
        <v>48</v>
      </c>
      <c r="D153" s="42">
        <f>0.1*350*2</f>
        <v>70</v>
      </c>
      <c r="E153" s="42"/>
      <c r="F153" s="35">
        <f>D153*E153</f>
        <v>0</v>
      </c>
    </row>
    <row r="154" spans="1:6" ht="12.75">
      <c r="A154" s="41"/>
      <c r="B154" s="32"/>
      <c r="C154" s="33"/>
      <c r="D154" s="35"/>
      <c r="E154" s="35"/>
      <c r="F154" s="35"/>
    </row>
    <row r="155" spans="1:6" s="36" customFormat="1" ht="75" customHeight="1">
      <c r="A155" s="41" t="s">
        <v>55</v>
      </c>
      <c r="B155" s="32" t="s">
        <v>56</v>
      </c>
      <c r="C155" s="33" t="s">
        <v>35</v>
      </c>
      <c r="D155" s="42">
        <f>350*2</f>
        <v>700</v>
      </c>
      <c r="E155" s="35"/>
      <c r="F155" s="35">
        <f>D155*E155</f>
        <v>0</v>
      </c>
    </row>
    <row r="156" spans="1:6" ht="12.75">
      <c r="A156" s="31"/>
      <c r="B156" s="32"/>
      <c r="C156" s="33"/>
      <c r="D156" s="35"/>
      <c r="E156" s="35"/>
      <c r="F156" s="35"/>
    </row>
    <row r="157" spans="1:6" ht="12.75">
      <c r="A157" s="31"/>
      <c r="B157" s="32"/>
      <c r="C157" s="33"/>
      <c r="D157" s="35"/>
      <c r="E157" s="35"/>
      <c r="F157" s="35"/>
    </row>
    <row r="158" spans="1:6" ht="12.75">
      <c r="A158" s="31"/>
      <c r="B158" s="8" t="s">
        <v>57</v>
      </c>
      <c r="C158" s="43"/>
      <c r="D158" s="44"/>
      <c r="E158" s="45"/>
      <c r="F158" s="40">
        <f>SUM(F147:F156)</f>
        <v>0</v>
      </c>
    </row>
    <row r="159" spans="4:5" ht="12.75">
      <c r="D159" s="30"/>
      <c r="E159" s="30"/>
    </row>
    <row r="160" spans="4:5" ht="12.75">
      <c r="D160" s="30"/>
      <c r="E160" s="30"/>
    </row>
    <row r="161" spans="4:5" ht="12.75">
      <c r="D161" s="30"/>
      <c r="E161" s="30"/>
    </row>
    <row r="162" spans="4:5" ht="12.75">
      <c r="D162" s="30"/>
      <c r="E162" s="30"/>
    </row>
    <row r="163" spans="4:5" ht="12.75">
      <c r="D163" s="30"/>
      <c r="E163" s="30"/>
    </row>
    <row r="164" spans="4:5" ht="12.75">
      <c r="D164" s="30"/>
      <c r="E164" s="30"/>
    </row>
    <row r="165" spans="4:5" ht="12.75">
      <c r="D165" s="30"/>
      <c r="E165" s="30"/>
    </row>
    <row r="166" spans="4:5" ht="12.75">
      <c r="D166" s="30"/>
      <c r="E166" s="30"/>
    </row>
    <row r="167" spans="4:5" ht="12.75">
      <c r="D167" s="30"/>
      <c r="E167" s="30"/>
    </row>
    <row r="168" spans="4:5" ht="12.75">
      <c r="D168" s="30"/>
      <c r="E168" s="30"/>
    </row>
    <row r="169" spans="4:5" ht="12.75">
      <c r="D169" s="30"/>
      <c r="E169" s="30"/>
    </row>
    <row r="170" spans="4:5" ht="12.75">
      <c r="D170" s="30"/>
      <c r="E170" s="30"/>
    </row>
    <row r="171" spans="4:5" ht="12.75">
      <c r="D171" s="30"/>
      <c r="E171" s="30"/>
    </row>
    <row r="172" spans="4:5" ht="12.75">
      <c r="D172" s="30"/>
      <c r="E172" s="30"/>
    </row>
    <row r="173" spans="4:5" ht="12.75">
      <c r="D173" s="30"/>
      <c r="E173" s="30"/>
    </row>
    <row r="174" spans="4:5" ht="12.75">
      <c r="D174" s="30"/>
      <c r="E174" s="30"/>
    </row>
    <row r="175" spans="4:5" ht="12.75">
      <c r="D175" s="30"/>
      <c r="E175" s="30"/>
    </row>
    <row r="176" spans="4:5" ht="12.75">
      <c r="D176" s="30"/>
      <c r="E176" s="30"/>
    </row>
    <row r="177" spans="4:5" ht="12.75">
      <c r="D177" s="30"/>
      <c r="E177" s="30"/>
    </row>
    <row r="178" spans="4:5" ht="12.75">
      <c r="D178" s="30"/>
      <c r="E178" s="30"/>
    </row>
    <row r="179" spans="4:5" ht="12.75">
      <c r="D179" s="30"/>
      <c r="E179" s="30"/>
    </row>
    <row r="180" spans="4:5" ht="12.75">
      <c r="D180" s="30"/>
      <c r="E180" s="30"/>
    </row>
    <row r="181" spans="4:5" ht="12.75">
      <c r="D181" s="30"/>
      <c r="E181" s="30"/>
    </row>
    <row r="182" spans="1:6" ht="12.75">
      <c r="A182" s="28" t="s">
        <v>25</v>
      </c>
      <c r="B182" s="28" t="s">
        <v>26</v>
      </c>
      <c r="C182" s="28" t="s">
        <v>27</v>
      </c>
      <c r="D182" s="28" t="s">
        <v>28</v>
      </c>
      <c r="E182" s="28" t="s">
        <v>29</v>
      </c>
      <c r="F182" s="29" t="s">
        <v>30</v>
      </c>
    </row>
    <row r="183" spans="4:5" ht="12.75">
      <c r="D183" s="30"/>
      <c r="E183" s="30"/>
    </row>
    <row r="184" spans="4:5" ht="12.75">
      <c r="D184" s="30"/>
      <c r="E184" s="30"/>
    </row>
    <row r="185" spans="2:6" ht="12.75">
      <c r="B185" s="8" t="s">
        <v>58</v>
      </c>
      <c r="D185" s="1"/>
      <c r="E185" s="16"/>
      <c r="F185" s="16"/>
    </row>
    <row r="186" spans="4:6" ht="12.75">
      <c r="D186" s="1"/>
      <c r="E186" s="16"/>
      <c r="F186" s="16"/>
    </row>
    <row r="187" spans="1:6" ht="98.25" customHeight="1">
      <c r="A187" s="31" t="s">
        <v>59</v>
      </c>
      <c r="B187" s="32" t="s">
        <v>60</v>
      </c>
      <c r="C187" s="33" t="s">
        <v>48</v>
      </c>
      <c r="D187" s="35">
        <f>355*4*0.1*0.3</f>
        <v>42.60000000000001</v>
      </c>
      <c r="E187" s="35"/>
      <c r="F187" s="35">
        <f>D187*E187</f>
        <v>0</v>
      </c>
    </row>
    <row r="188" spans="1:6" ht="12.75">
      <c r="A188" s="31"/>
      <c r="B188" s="32"/>
      <c r="C188" s="33"/>
      <c r="D188" s="35"/>
      <c r="E188" s="35"/>
      <c r="F188" s="35"/>
    </row>
    <row r="189" spans="1:6" ht="51" customHeight="1">
      <c r="A189" s="31" t="s">
        <v>61</v>
      </c>
      <c r="B189" s="32" t="s">
        <v>62</v>
      </c>
      <c r="C189" s="33" t="s">
        <v>38</v>
      </c>
      <c r="D189" s="35">
        <f>355*4</f>
        <v>1420</v>
      </c>
      <c r="E189" s="42"/>
      <c r="F189" s="35">
        <f>D189*E189</f>
        <v>0</v>
      </c>
    </row>
    <row r="190" spans="1:6" ht="12.75">
      <c r="A190" s="31"/>
      <c r="B190" s="32"/>
      <c r="C190" s="33"/>
      <c r="D190" s="35"/>
      <c r="E190" s="35"/>
      <c r="F190" s="35"/>
    </row>
    <row r="191" spans="1:6" ht="101.25" customHeight="1">
      <c r="A191" s="31" t="s">
        <v>63</v>
      </c>
      <c r="B191" s="46" t="s">
        <v>64</v>
      </c>
      <c r="C191" s="33" t="s">
        <v>48</v>
      </c>
      <c r="D191" s="35">
        <f>355*4*0.1</f>
        <v>142</v>
      </c>
      <c r="E191" s="47"/>
      <c r="F191" s="35">
        <f>D191*E191</f>
        <v>0</v>
      </c>
    </row>
    <row r="192" spans="1:6" ht="12.75">
      <c r="A192" s="31"/>
      <c r="B192" s="32"/>
      <c r="C192" s="33"/>
      <c r="D192" s="35"/>
      <c r="E192" s="35"/>
      <c r="F192" s="35"/>
    </row>
    <row r="193" spans="1:6" ht="74.25" customHeight="1">
      <c r="A193" s="31" t="s">
        <v>65</v>
      </c>
      <c r="B193" s="32" t="s">
        <v>66</v>
      </c>
      <c r="C193" s="33" t="s">
        <v>38</v>
      </c>
      <c r="D193" s="42">
        <f>355*4</f>
        <v>1420</v>
      </c>
      <c r="E193" s="42"/>
      <c r="F193" s="35">
        <f>D193*E193</f>
        <v>0</v>
      </c>
    </row>
    <row r="194" spans="1:6" ht="12.75">
      <c r="A194" s="31"/>
      <c r="B194" s="32"/>
      <c r="C194" s="33"/>
      <c r="D194" s="35"/>
      <c r="E194" s="35"/>
      <c r="F194" s="35"/>
    </row>
    <row r="195" spans="1:6" ht="111" customHeight="1">
      <c r="A195" s="31" t="s">
        <v>67</v>
      </c>
      <c r="B195" s="32" t="s">
        <v>68</v>
      </c>
      <c r="C195" s="33" t="s">
        <v>38</v>
      </c>
      <c r="D195" s="42">
        <f>350/40*2*4</f>
        <v>70</v>
      </c>
      <c r="E195" s="42"/>
      <c r="F195" s="35">
        <f>D195*E195</f>
        <v>0</v>
      </c>
    </row>
    <row r="196" spans="1:6" ht="12.75">
      <c r="A196" s="31"/>
      <c r="B196" s="32"/>
      <c r="C196" s="33"/>
      <c r="D196" s="35"/>
      <c r="E196" s="35"/>
      <c r="F196" s="35"/>
    </row>
    <row r="197" spans="1:6" ht="12.75">
      <c r="A197" s="31"/>
      <c r="B197" s="32"/>
      <c r="C197" s="33"/>
      <c r="D197" s="35"/>
      <c r="E197" s="35"/>
      <c r="F197" s="35"/>
    </row>
    <row r="198" spans="2:6" ht="12.75">
      <c r="B198" s="8" t="s">
        <v>69</v>
      </c>
      <c r="C198" s="17"/>
      <c r="D198" s="18"/>
      <c r="E198" s="14"/>
      <c r="F198" s="48">
        <f>SUM(F187:F195)</f>
        <v>0</v>
      </c>
    </row>
    <row r="199" spans="4:5" ht="12.75">
      <c r="D199" s="30"/>
      <c r="E199" s="30"/>
    </row>
    <row r="200" spans="4:5" ht="12.75">
      <c r="D200" s="30"/>
      <c r="E200" s="30"/>
    </row>
    <row r="201" spans="4:5" ht="12.75">
      <c r="D201" s="30"/>
      <c r="E201" s="30"/>
    </row>
    <row r="202" spans="4:5" ht="12.75">
      <c r="D202" s="30"/>
      <c r="E202" s="30"/>
    </row>
    <row r="203" spans="4:5" ht="12.75">
      <c r="D203" s="30"/>
      <c r="E203" s="30"/>
    </row>
    <row r="204" spans="4:5" ht="12.75">
      <c r="D204" s="30"/>
      <c r="E204" s="30"/>
    </row>
    <row r="205" spans="4:5" ht="12.75">
      <c r="D205" s="30"/>
      <c r="E205" s="30"/>
    </row>
    <row r="206" spans="4:5" ht="12.75">
      <c r="D206" s="30"/>
      <c r="E206" s="30"/>
    </row>
    <row r="207" spans="4:5" ht="12.75">
      <c r="D207" s="30"/>
      <c r="E207" s="30"/>
    </row>
    <row r="208" spans="4:5" ht="12.75">
      <c r="D208" s="30"/>
      <c r="E208" s="30"/>
    </row>
    <row r="209" spans="4:5" ht="12.75">
      <c r="D209" s="30"/>
      <c r="E209" s="30"/>
    </row>
    <row r="210" spans="4:5" ht="12.75">
      <c r="D210" s="30"/>
      <c r="E210" s="30"/>
    </row>
    <row r="211" spans="4:5" ht="12.75">
      <c r="D211" s="30"/>
      <c r="E211" s="30"/>
    </row>
    <row r="212" spans="4:5" ht="12.75">
      <c r="D212" s="30"/>
      <c r="E212" s="30"/>
    </row>
    <row r="213" spans="4:5" ht="12.75">
      <c r="D213" s="30"/>
      <c r="E213" s="30"/>
    </row>
    <row r="214" spans="4:5" ht="12.75">
      <c r="D214" s="30"/>
      <c r="E214" s="30"/>
    </row>
    <row r="215" spans="4:5" ht="12.75">
      <c r="D215" s="30"/>
      <c r="E215" s="30"/>
    </row>
    <row r="216" spans="4:5" ht="12.75">
      <c r="D216" s="30"/>
      <c r="E216" s="30"/>
    </row>
    <row r="217" spans="4:5" ht="12.75">
      <c r="D217" s="30"/>
      <c r="E217" s="30"/>
    </row>
    <row r="218" spans="4:5" ht="12.75">
      <c r="D218" s="30"/>
      <c r="E218" s="30"/>
    </row>
    <row r="219" spans="4:5" ht="12.75">
      <c r="D219" s="30"/>
      <c r="E219" s="30"/>
    </row>
    <row r="220" spans="4:5" ht="12.75">
      <c r="D220" s="30"/>
      <c r="E220" s="30"/>
    </row>
    <row r="221" spans="4:5" ht="12.75">
      <c r="D221" s="30"/>
      <c r="E221" s="30"/>
    </row>
    <row r="222" spans="4:5" ht="12.75">
      <c r="D222" s="30"/>
      <c r="E222" s="30"/>
    </row>
    <row r="223" spans="4:5" ht="12.75">
      <c r="D223" s="30"/>
      <c r="E223" s="30"/>
    </row>
    <row r="224" spans="4:5" ht="12.75">
      <c r="D224" s="30"/>
      <c r="E224" s="30"/>
    </row>
    <row r="225" spans="4:5" ht="12.75">
      <c r="D225" s="30"/>
      <c r="E225" s="30"/>
    </row>
    <row r="226" spans="4:5" ht="12.75">
      <c r="D226" s="30"/>
      <c r="E226" s="30"/>
    </row>
    <row r="227" spans="4:5" ht="12.75">
      <c r="D227" s="30"/>
      <c r="E227" s="30"/>
    </row>
    <row r="228" spans="4:5" ht="12.75">
      <c r="D228" s="30"/>
      <c r="E228" s="30"/>
    </row>
    <row r="229" spans="4:5" ht="12.75">
      <c r="D229" s="30"/>
      <c r="E229" s="30"/>
    </row>
    <row r="230" spans="4:5" ht="12.75">
      <c r="D230" s="30"/>
      <c r="E230" s="30"/>
    </row>
    <row r="231" spans="4:5" ht="12.75">
      <c r="D231" s="30"/>
      <c r="E231" s="30"/>
    </row>
    <row r="232" spans="4:5" ht="12.75">
      <c r="D232" s="30"/>
      <c r="E232" s="30"/>
    </row>
  </sheetData>
  <sheetProtection selectLockedCells="1" selectUnlockedCells="1"/>
  <printOptions/>
  <pageMargins left="0.9451388888888889" right="0.15763888888888888" top="0.5902777777777778" bottom="0.39375" header="0.5118055555555555" footer="0.5118055555555555"/>
  <pageSetup horizontalDpi="300" verticalDpi="300" orientation="portrait" paperSize="9"/>
  <rowBreaks count="1" manualBreakCount="1"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Vjeko</dc:creator>
  <cp:keywords/>
  <dc:description/>
  <cp:lastModifiedBy/>
  <cp:lastPrinted>2017-05-08T12:09:54Z</cp:lastPrinted>
  <dcterms:created xsi:type="dcterms:W3CDTF">2016-07-01T07:39:12Z</dcterms:created>
  <dcterms:modified xsi:type="dcterms:W3CDTF">2020-07-07T07:03:25Z</dcterms:modified>
  <cp:category/>
  <cp:version/>
  <cp:contentType/>
  <cp:contentStatus/>
  <cp:revision>18</cp:revision>
</cp:coreProperties>
</file>