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JEDNICE OPĆINSKOG VIJEĆA\saziv 2017-2021\13. sjednica 12.mj\47 REBALANS ODLUKE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52511"/>
</workbook>
</file>

<file path=xl/calcChain.xml><?xml version="1.0" encoding="utf-8"?>
<calcChain xmlns="http://schemas.openxmlformats.org/spreadsheetml/2006/main">
  <c r="E37" i="1" l="1"/>
  <c r="G29" i="1"/>
  <c r="E29" i="1"/>
  <c r="E21" i="1"/>
  <c r="E11" i="1" l="1"/>
  <c r="E39" i="1"/>
  <c r="E38" i="1"/>
  <c r="G21" i="1"/>
  <c r="N24" i="1" s="1"/>
  <c r="E7" i="1"/>
  <c r="E33" i="1" l="1"/>
  <c r="E36" i="1"/>
  <c r="E42" i="1" s="1"/>
  <c r="G33" i="1"/>
</calcChain>
</file>

<file path=xl/sharedStrings.xml><?xml version="1.0" encoding="utf-8"?>
<sst xmlns="http://schemas.openxmlformats.org/spreadsheetml/2006/main" count="81" uniqueCount="71">
  <si>
    <t>OPIS I OPSEG POSLOVA PO DJELATNOSTIMA</t>
  </si>
  <si>
    <t xml:space="preserve">PROCJENA TROŠKOVA/ISKAZ FINANCIJSKIH SREDSTAVA PO IZVORIMA </t>
  </si>
  <si>
    <t>R.BR.</t>
  </si>
  <si>
    <t>KONTO</t>
  </si>
  <si>
    <t>POZICIJA</t>
  </si>
  <si>
    <t>OPIS</t>
  </si>
  <si>
    <t xml:space="preserve">izvor financiranja </t>
  </si>
  <si>
    <t xml:space="preserve">1. </t>
  </si>
  <si>
    <t>ODRŽAVANJE JAVNE RASVJETE</t>
  </si>
  <si>
    <t xml:space="preserve">1.1. </t>
  </si>
  <si>
    <t xml:space="preserve">Održavanje javne rasvjete podrazumijeva aktivnosti održavanja javne rasvjete u užem smislu, dakle popravci, zamjena žarulja, svjetiljki, sjenila, zaštitnih plastika za svjetiljke, porculanskih grla, stupova, propaljivača, prigušnica, nosača svjetiljke, bojanje rasvjetnog stupa, zamjena razdjelnika, luxomat sonde, sklopke, osigurača i ostalih dijelova javne rasvjete te božićno ukrašavanje naselja Tovarnika i Ilače. Dijelovi javne rasvjete će se mijenjati prema potrebi, odnosno kada određeni dio javne rasvjete treba zamijeniti ili popraviti jer više nije u ispravnom stanju. </t>
  </si>
  <si>
    <t>1.2.</t>
  </si>
  <si>
    <t xml:space="preserve">Održavanje javne rasvjete podrazumijeva i nabavu električne energije za noćno osvjetljavanje naselja  Tovarnika i Ilače </t>
  </si>
  <si>
    <t>poz. 5770 -kom.naknada</t>
  </si>
  <si>
    <t>2.</t>
  </si>
  <si>
    <t>ODRŽAVANJE JAVNIH POVRŠINA</t>
  </si>
  <si>
    <t xml:space="preserve">2.1. </t>
  </si>
  <si>
    <t xml:space="preserve">Uređenje i održavanje javnih površina podrazumijeva redovitu godišnju nabavku i sadnju trave, cvijeća, sadnica, novih stabala, sredstava za zaštitu bilja i ostalog potrebnog za uljepšavanje naselja Tovarnik i Ilača
</t>
  </si>
  <si>
    <t>2.2.</t>
  </si>
  <si>
    <t>294-3</t>
  </si>
  <si>
    <t xml:space="preserve">Nabava goriva, ulja i svega ostalog potrebnog za pokretanje i rad strojeva za održavanje javnih površina </t>
  </si>
  <si>
    <t>2.3.</t>
  </si>
  <si>
    <t xml:space="preserve">Redovito servisiranje i popravci kosilica, trimera, općinskog kombiniranog stroja i ostale opreme koja se koristi za održavanje javnih površina, a koju je isplativo popravljati. Ova aktivnost će se odvijati ukoliko se pokaže potreba za servisima i popravcima </t>
  </si>
  <si>
    <t>2.4.</t>
  </si>
  <si>
    <t>289-1</t>
  </si>
  <si>
    <t>Nabavka trimera, kosilica, kolica, grablji, motika, lopata, metla i sve ostale potrošne i nepotrošne opreme  za košnju, okopavanje, orezivanje, odvoz i ostale aktivnosti na održavanju javnih površina Općine Tovarnik. Pod javnim površinama u smislu ovog programa  se podrazumijevaju sve zelene javne površine, parkirališta, nogostupi, parkovi, dječja igrališta, autobusna stajališta, sportska igrališta i ostalo</t>
  </si>
  <si>
    <t>2.5.</t>
  </si>
  <si>
    <t>294-5</t>
  </si>
  <si>
    <t xml:space="preserve">naknada za korištenje privatnog automobila u službene svrhe </t>
  </si>
  <si>
    <t>2.6.</t>
  </si>
  <si>
    <t>289 4</t>
  </si>
  <si>
    <t>kupnja komunalnog traktora</t>
  </si>
  <si>
    <t xml:space="preserve">MINISTARSTVO GRADITELJSTVA </t>
  </si>
  <si>
    <t>poz.2953  -naknada od  pridobivenih min.sirovina</t>
  </si>
  <si>
    <t xml:space="preserve">3. </t>
  </si>
  <si>
    <t>ODRŽAVANJE NERAZVRSTANIH CESTA</t>
  </si>
  <si>
    <t>3.1.</t>
  </si>
  <si>
    <t>poz 6441- prihod od zakupa zemljišta</t>
  </si>
  <si>
    <t xml:space="preserve">poz  5770- kom.nak. </t>
  </si>
  <si>
    <t xml:space="preserve">4. </t>
  </si>
  <si>
    <t>NABAVA KOMUNALNE OPREME</t>
  </si>
  <si>
    <t xml:space="preserve">4.1. </t>
  </si>
  <si>
    <t>287-1</t>
  </si>
  <si>
    <t>UKUPNO</t>
  </si>
  <si>
    <t xml:space="preserve">IZVORI FINANCIRANJA ZA OSTVARENJE PROGRAMA </t>
  </si>
  <si>
    <t>IZNOS</t>
  </si>
  <si>
    <t xml:space="preserve">2. </t>
  </si>
  <si>
    <t>PRIHOD OD PRIDOBIVENIH MIN.SIROVINA DJELOMIČNO</t>
  </si>
  <si>
    <t>3.</t>
  </si>
  <si>
    <t>PRIHOD OD POLJ.ZEMLJIŠTA DJELOMIČNO SUKLADNO POSEBNOM PROGRAMU DJELOMIČNO</t>
  </si>
  <si>
    <t>7978 3</t>
  </si>
  <si>
    <t>MINISTARSTVO GRADITELJSTVA</t>
  </si>
  <si>
    <t>ukupno</t>
  </si>
  <si>
    <t xml:space="preserve">PLAN 2018 ( KN ) </t>
  </si>
  <si>
    <t xml:space="preserve">u 2018. godini se planira nastaviti sa nabavom urbano- komunalne opreme kao što su klupe, žardinjere, koševi za otpatke, stalci za bicikle, pokazne ploče i znakovi   te ostale opreme s ciljem uređenja naselja Tovarnik i Ilača  i poboljšanja cjelokupne slike Općine Tovarnik kao uređene i uredne općine  koja brine o vizualnom identitetu. </t>
  </si>
  <si>
    <t>5.</t>
  </si>
  <si>
    <t xml:space="preserve">5.1. </t>
  </si>
  <si>
    <t>SANACIJA RUŠEVNIH KUĆA I STARE AMBULANTE</t>
  </si>
  <si>
    <t>29--4</t>
  </si>
  <si>
    <t>sanacija ruševnih kuća na području Općine</t>
  </si>
  <si>
    <t xml:space="preserve">5.2. </t>
  </si>
  <si>
    <t>77--11</t>
  </si>
  <si>
    <t>sanacija stare ambulante u Tovarniku</t>
  </si>
  <si>
    <t>poz. 7722-prihodi od zakupa nekretnina u vl. O.</t>
  </si>
  <si>
    <t>poz. 9221-višak prihoda prenesen iz prošle godine</t>
  </si>
  <si>
    <t>PRIHODI OD ZAKUPA NEKRETNINA U VL. O.</t>
  </si>
  <si>
    <t>6.</t>
  </si>
  <si>
    <t>VIŠAK PRIHODA PRENESEN IZ PROŠLE GODINE</t>
  </si>
  <si>
    <t xml:space="preserve">tablica 1. Druge izmjene Programa održavanja  objekata i uređaja komunalne infrastrukture  za 2018. god. </t>
  </si>
  <si>
    <t xml:space="preserve">KOMUNALNA NAKNADA </t>
  </si>
  <si>
    <t xml:space="preserve">rekonstrukcija ceste M. Gupca u ilači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</si>
</sst>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68">
    <xf numFmtId="0" fontId="0" fillId="0" borderId="0" xfId="0"/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3" fillId="5" borderId="0" xfId="2" applyFont="1" applyFill="1" applyBorder="1" applyAlignment="1">
      <alignment wrapText="1"/>
    </xf>
    <xf numFmtId="0" fontId="5" fillId="5" borderId="0" xfId="0" applyFont="1" applyFill="1" applyBorder="1"/>
    <xf numFmtId="0" fontId="8" fillId="5" borderId="2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 wrapText="1"/>
    </xf>
    <xf numFmtId="0" fontId="2" fillId="5" borderId="0" xfId="2" applyFill="1" applyBorder="1" applyAlignment="1">
      <alignment horizontal="center"/>
    </xf>
    <xf numFmtId="0" fontId="0" fillId="5" borderId="0" xfId="0" applyFill="1" applyBorder="1"/>
    <xf numFmtId="0" fontId="8" fillId="5" borderId="2" xfId="2" applyFont="1" applyFill="1" applyBorder="1"/>
    <xf numFmtId="0" fontId="8" fillId="4" borderId="2" xfId="2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right"/>
    </xf>
    <xf numFmtId="4" fontId="8" fillId="4" borderId="2" xfId="2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10" fillId="5" borderId="5" xfId="2" applyFont="1" applyFill="1" applyBorder="1"/>
    <xf numFmtId="0" fontId="10" fillId="0" borderId="5" xfId="2" applyFont="1" applyFill="1" applyBorder="1"/>
    <xf numFmtId="4" fontId="11" fillId="5" borderId="2" xfId="2" applyNumberFormat="1" applyFont="1" applyFill="1" applyBorder="1" applyAlignment="1">
      <alignment horizontal="right"/>
    </xf>
    <xf numFmtId="4" fontId="11" fillId="5" borderId="5" xfId="2" applyNumberFormat="1" applyFont="1" applyFill="1" applyBorder="1" applyAlignment="1">
      <alignment horizontal="right"/>
    </xf>
    <xf numFmtId="0" fontId="8" fillId="6" borderId="5" xfId="2" applyFont="1" applyFill="1" applyBorder="1"/>
    <xf numFmtId="4" fontId="8" fillId="5" borderId="5" xfId="2" applyNumberFormat="1" applyFont="1" applyFill="1" applyBorder="1"/>
    <xf numFmtId="0" fontId="10" fillId="6" borderId="5" xfId="2" applyFont="1" applyFill="1" applyBorder="1"/>
    <xf numFmtId="0" fontId="10" fillId="1" borderId="5" xfId="2" applyFont="1" applyFill="1" applyBorder="1"/>
    <xf numFmtId="4" fontId="10" fillId="6" borderId="5" xfId="2" applyNumberFormat="1" applyFont="1" applyFill="1" applyBorder="1" applyAlignment="1">
      <alignment horizontal="right"/>
    </xf>
    <xf numFmtId="0" fontId="9" fillId="0" borderId="5" xfId="2" applyFont="1" applyFill="1" applyBorder="1"/>
    <xf numFmtId="4" fontId="9" fillId="5" borderId="5" xfId="2" applyNumberFormat="1" applyFont="1" applyFill="1" applyBorder="1"/>
    <xf numFmtId="0" fontId="9" fillId="4" borderId="2" xfId="0" applyFont="1" applyFill="1" applyBorder="1"/>
    <xf numFmtId="43" fontId="9" fillId="4" borderId="2" xfId="1" applyFont="1" applyFill="1" applyBorder="1" applyAlignment="1">
      <alignment horizontal="right"/>
    </xf>
    <xf numFmtId="0" fontId="10" fillId="5" borderId="2" xfId="2" applyFont="1" applyFill="1" applyBorder="1"/>
    <xf numFmtId="0" fontId="10" fillId="5" borderId="2" xfId="2" applyFont="1" applyFill="1" applyBorder="1" applyAlignment="1">
      <alignment horizontal="right"/>
    </xf>
    <xf numFmtId="43" fontId="11" fillId="5" borderId="2" xfId="1" applyFont="1" applyFill="1" applyBorder="1" applyAlignment="1">
      <alignment horizontal="right"/>
    </xf>
    <xf numFmtId="0" fontId="8" fillId="6" borderId="2" xfId="2" applyFont="1" applyFill="1" applyBorder="1"/>
    <xf numFmtId="4" fontId="8" fillId="5" borderId="2" xfId="2" applyNumberFormat="1" applyFont="1" applyFill="1" applyBorder="1"/>
    <xf numFmtId="0" fontId="8" fillId="5" borderId="2" xfId="2" applyFont="1" applyFill="1" applyBorder="1" applyAlignment="1">
      <alignment horizontal="right"/>
    </xf>
    <xf numFmtId="4" fontId="0" fillId="0" borderId="0" xfId="0" applyNumberFormat="1"/>
    <xf numFmtId="0" fontId="10" fillId="6" borderId="2" xfId="2" applyFont="1" applyFill="1" applyBorder="1"/>
    <xf numFmtId="0" fontId="8" fillId="6" borderId="2" xfId="2" applyFont="1" applyFill="1" applyBorder="1" applyAlignment="1">
      <alignment horizontal="right"/>
    </xf>
    <xf numFmtId="4" fontId="10" fillId="6" borderId="2" xfId="2" applyNumberFormat="1" applyFont="1" applyFill="1" applyBorder="1"/>
    <xf numFmtId="0" fontId="9" fillId="0" borderId="2" xfId="2" applyFont="1" applyFill="1" applyBorder="1"/>
    <xf numFmtId="4" fontId="9" fillId="5" borderId="2" xfId="2" applyNumberFormat="1" applyFont="1" applyFill="1" applyBorder="1"/>
    <xf numFmtId="0" fontId="9" fillId="0" borderId="2" xfId="2" applyFont="1" applyFill="1" applyBorder="1" applyAlignment="1">
      <alignment wrapText="1"/>
    </xf>
    <xf numFmtId="0" fontId="12" fillId="5" borderId="5" xfId="2" applyFont="1" applyFill="1" applyBorder="1" applyAlignment="1">
      <alignment wrapText="1"/>
    </xf>
    <xf numFmtId="0" fontId="8" fillId="0" borderId="2" xfId="2" applyFont="1" applyFill="1" applyBorder="1"/>
    <xf numFmtId="0" fontId="10" fillId="6" borderId="2" xfId="2" applyFont="1" applyFill="1" applyBorder="1" applyAlignment="1">
      <alignment wrapText="1"/>
    </xf>
    <xf numFmtId="4" fontId="11" fillId="6" borderId="2" xfId="2" applyNumberFormat="1" applyFont="1" applyFill="1" applyBorder="1" applyAlignment="1">
      <alignment horizontal="right"/>
    </xf>
    <xf numFmtId="0" fontId="8" fillId="4" borderId="2" xfId="2" applyFont="1" applyFill="1" applyBorder="1"/>
    <xf numFmtId="2" fontId="8" fillId="4" borderId="2" xfId="2" applyNumberFormat="1" applyFont="1" applyFill="1" applyBorder="1" applyAlignment="1">
      <alignment horizontal="right"/>
    </xf>
    <xf numFmtId="4" fontId="8" fillId="4" borderId="2" xfId="2" applyNumberFormat="1" applyFont="1" applyFill="1" applyBorder="1"/>
    <xf numFmtId="0" fontId="9" fillId="5" borderId="2" xfId="2" applyFont="1" applyFill="1" applyBorder="1"/>
    <xf numFmtId="0" fontId="8" fillId="5" borderId="2" xfId="2" applyFont="1" applyFill="1" applyBorder="1" applyAlignment="1">
      <alignment wrapText="1"/>
    </xf>
    <xf numFmtId="0" fontId="0" fillId="4" borderId="2" xfId="0" applyFill="1" applyBorder="1"/>
    <xf numFmtId="0" fontId="0" fillId="0" borderId="2" xfId="0" applyBorder="1"/>
    <xf numFmtId="4" fontId="0" fillId="0" borderId="2" xfId="0" applyNumberFormat="1" applyBorder="1"/>
    <xf numFmtId="4" fontId="4" fillId="4" borderId="2" xfId="0" applyNumberFormat="1" applyFont="1" applyFill="1" applyBorder="1"/>
    <xf numFmtId="4" fontId="9" fillId="5" borderId="2" xfId="2" applyNumberFormat="1" applyFont="1" applyFill="1" applyBorder="1" applyAlignment="1">
      <alignment horizontal="right"/>
    </xf>
    <xf numFmtId="0" fontId="9" fillId="0" borderId="2" xfId="0" applyFont="1" applyBorder="1" applyAlignment="1">
      <alignment vertical="center" wrapText="1"/>
    </xf>
    <xf numFmtId="0" fontId="9" fillId="1" borderId="2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2" xfId="0" applyFont="1" applyBorder="1"/>
    <xf numFmtId="0" fontId="8" fillId="4" borderId="2" xfId="2" applyFont="1" applyFill="1" applyBorder="1" applyAlignment="1">
      <alignment horizontal="center"/>
    </xf>
    <xf numFmtId="16" fontId="8" fillId="5" borderId="2" xfId="2" applyNumberFormat="1" applyFont="1" applyFill="1" applyBorder="1" applyAlignment="1">
      <alignment horizontal="right"/>
    </xf>
    <xf numFmtId="0" fontId="12" fillId="5" borderId="2" xfId="2" applyFont="1" applyFill="1" applyBorder="1" applyAlignment="1">
      <alignment wrapText="1"/>
    </xf>
    <xf numFmtId="0" fontId="0" fillId="0" borderId="2" xfId="0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wrapText="1"/>
    </xf>
  </cellXfs>
  <cellStyles count="3">
    <cellStyle name="Izračun" xfId="2" builtinId="22"/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A32" zoomScaleNormal="100" zoomScaleSheetLayoutView="100" workbookViewId="0">
      <selection activeCell="G28" sqref="G28"/>
    </sheetView>
  </sheetViews>
  <sheetFormatPr defaultRowHeight="14.4" x14ac:dyDescent="0.3"/>
  <cols>
    <col min="1" max="1" width="7.88671875" customWidth="1"/>
    <col min="4" max="4" width="89.88671875" customWidth="1"/>
    <col min="5" max="5" width="28.88671875" customWidth="1"/>
    <col min="6" max="6" width="22" customWidth="1"/>
    <col min="7" max="7" width="25.5546875" customWidth="1"/>
    <col min="8" max="8" width="20.44140625" customWidth="1"/>
    <col min="9" max="12" width="9.109375" hidden="1" customWidth="1"/>
    <col min="14" max="16" width="10.109375" bestFit="1" customWidth="1"/>
  </cols>
  <sheetData>
    <row r="1" spans="1:16" ht="18" x14ac:dyDescent="0.35">
      <c r="A1" s="65" t="s">
        <v>68</v>
      </c>
      <c r="B1" s="65"/>
      <c r="C1" s="65"/>
      <c r="D1" s="65"/>
      <c r="E1" s="65"/>
      <c r="F1" s="65"/>
      <c r="G1" s="1"/>
    </row>
    <row r="2" spans="1:16" ht="18" x14ac:dyDescent="0.35">
      <c r="A2" s="65"/>
      <c r="B2" s="65"/>
      <c r="C2" s="65"/>
      <c r="D2" s="65"/>
      <c r="E2" s="65"/>
      <c r="F2" s="65"/>
      <c r="G2" s="2"/>
    </row>
    <row r="3" spans="1:16" s="4" customFormat="1" x14ac:dyDescent="0.3">
      <c r="A3" s="66" t="s">
        <v>0</v>
      </c>
      <c r="B3" s="66"/>
      <c r="C3" s="66"/>
      <c r="D3" s="66"/>
      <c r="E3" s="67" t="s">
        <v>1</v>
      </c>
      <c r="F3" s="67"/>
      <c r="G3" s="67"/>
      <c r="H3" s="3"/>
      <c r="I3" s="3"/>
      <c r="J3" s="3"/>
      <c r="K3" s="3"/>
      <c r="L3" s="3"/>
    </row>
    <row r="4" spans="1:16" s="8" customForma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53</v>
      </c>
      <c r="F4" s="5" t="s">
        <v>6</v>
      </c>
      <c r="G4" s="6" t="s">
        <v>45</v>
      </c>
      <c r="H4" s="7"/>
      <c r="I4" s="7"/>
      <c r="J4" s="7"/>
      <c r="K4" s="7"/>
      <c r="L4" s="7"/>
    </row>
    <row r="5" spans="1:16" s="8" customFormat="1" x14ac:dyDescent="0.3">
      <c r="A5" s="9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16" s="8" customFormat="1" x14ac:dyDescent="0.3">
      <c r="A6" s="9"/>
      <c r="B6" s="9"/>
      <c r="C6" s="9"/>
      <c r="D6" s="9"/>
      <c r="E6" s="9"/>
      <c r="F6" s="9"/>
      <c r="G6" s="9"/>
    </row>
    <row r="7" spans="1:16" s="13" customFormat="1" x14ac:dyDescent="0.3">
      <c r="A7" s="10" t="s">
        <v>7</v>
      </c>
      <c r="B7" s="10"/>
      <c r="C7" s="10"/>
      <c r="D7" s="10" t="s">
        <v>8</v>
      </c>
      <c r="E7" s="11">
        <f>E8+E9</f>
        <v>192840</v>
      </c>
      <c r="F7" s="10"/>
      <c r="G7" s="12">
        <v>192840</v>
      </c>
    </row>
    <row r="8" spans="1:16" ht="141" customHeight="1" x14ac:dyDescent="0.3">
      <c r="A8" s="14" t="s">
        <v>9</v>
      </c>
      <c r="B8" s="15">
        <v>32329</v>
      </c>
      <c r="C8" s="15">
        <v>252</v>
      </c>
      <c r="D8" s="54" t="s">
        <v>10</v>
      </c>
      <c r="E8" s="16">
        <v>86840</v>
      </c>
      <c r="F8" s="18"/>
      <c r="G8" s="19"/>
    </row>
    <row r="9" spans="1:16" ht="39.75" customHeight="1" x14ac:dyDescent="0.3">
      <c r="A9" s="14" t="s">
        <v>11</v>
      </c>
      <c r="B9" s="15">
        <v>32231</v>
      </c>
      <c r="C9" s="15">
        <v>251</v>
      </c>
      <c r="D9" s="54" t="s">
        <v>12</v>
      </c>
      <c r="E9" s="17">
        <v>106000</v>
      </c>
      <c r="F9" s="18"/>
      <c r="G9" s="19"/>
    </row>
    <row r="10" spans="1:16" ht="39.75" customHeight="1" x14ac:dyDescent="0.3">
      <c r="A10" s="20"/>
      <c r="B10" s="21"/>
      <c r="C10" s="21"/>
      <c r="D10" s="55"/>
      <c r="E10" s="22"/>
      <c r="F10" s="23" t="s">
        <v>13</v>
      </c>
      <c r="G10" s="24">
        <v>192840</v>
      </c>
    </row>
    <row r="11" spans="1:16" x14ac:dyDescent="0.3">
      <c r="A11" s="10" t="s">
        <v>14</v>
      </c>
      <c r="B11" s="25"/>
      <c r="C11" s="10"/>
      <c r="D11" s="10" t="s">
        <v>15</v>
      </c>
      <c r="E11" s="26">
        <f>E12+E13+E14+E15+E16+E17</f>
        <v>132000</v>
      </c>
      <c r="F11" s="10"/>
      <c r="G11" s="12">
        <v>132000</v>
      </c>
    </row>
    <row r="12" spans="1:16" ht="43.2" x14ac:dyDescent="0.3">
      <c r="A12" s="27" t="s">
        <v>16</v>
      </c>
      <c r="B12" s="27">
        <v>32244</v>
      </c>
      <c r="C12" s="28">
        <v>288</v>
      </c>
      <c r="D12" s="56" t="s">
        <v>17</v>
      </c>
      <c r="E12" s="16">
        <v>55000</v>
      </c>
      <c r="F12" s="30"/>
      <c r="G12" s="31"/>
    </row>
    <row r="13" spans="1:16" x14ac:dyDescent="0.3">
      <c r="A13" s="27" t="s">
        <v>18</v>
      </c>
      <c r="B13" s="9">
        <v>32234</v>
      </c>
      <c r="C13" s="9" t="s">
        <v>19</v>
      </c>
      <c r="D13" s="54" t="s">
        <v>20</v>
      </c>
      <c r="E13" s="16">
        <v>77000</v>
      </c>
      <c r="F13" s="30"/>
      <c r="G13" s="9"/>
    </row>
    <row r="14" spans="1:16" ht="43.2" x14ac:dyDescent="0.3">
      <c r="A14" s="27" t="s">
        <v>21</v>
      </c>
      <c r="B14" s="9">
        <v>32322</v>
      </c>
      <c r="C14" s="9">
        <v>289</v>
      </c>
      <c r="D14" s="57" t="s">
        <v>22</v>
      </c>
      <c r="E14" s="16">
        <v>0</v>
      </c>
      <c r="F14" s="30"/>
      <c r="G14" s="9"/>
    </row>
    <row r="15" spans="1:16" ht="57.6" x14ac:dyDescent="0.3">
      <c r="A15" s="27" t="s">
        <v>23</v>
      </c>
      <c r="B15" s="9">
        <v>42239</v>
      </c>
      <c r="C15" s="32" t="s">
        <v>24</v>
      </c>
      <c r="D15" s="54" t="s">
        <v>25</v>
      </c>
      <c r="E15" s="16">
        <v>0</v>
      </c>
      <c r="F15" s="30"/>
      <c r="G15" s="9"/>
      <c r="N15" s="33"/>
      <c r="P15" s="33"/>
    </row>
    <row r="16" spans="1:16" x14ac:dyDescent="0.3">
      <c r="A16" s="27" t="s">
        <v>26</v>
      </c>
      <c r="B16" s="9">
        <v>32141</v>
      </c>
      <c r="C16" s="32" t="s">
        <v>27</v>
      </c>
      <c r="D16" s="54" t="s">
        <v>28</v>
      </c>
      <c r="E16" s="16">
        <v>0</v>
      </c>
      <c r="F16" s="30"/>
      <c r="G16" s="9"/>
    </row>
    <row r="17" spans="1:16" x14ac:dyDescent="0.3">
      <c r="A17" s="27" t="s">
        <v>29</v>
      </c>
      <c r="B17" s="9">
        <v>42315</v>
      </c>
      <c r="C17" s="32" t="s">
        <v>30</v>
      </c>
      <c r="D17" s="54" t="s">
        <v>31</v>
      </c>
      <c r="E17" s="16">
        <v>0</v>
      </c>
      <c r="F17" s="30"/>
      <c r="G17" s="9"/>
    </row>
    <row r="18" spans="1:16" x14ac:dyDescent="0.3">
      <c r="A18" s="34"/>
      <c r="B18" s="30"/>
      <c r="C18" s="35"/>
      <c r="D18" s="55"/>
      <c r="E18" s="36"/>
      <c r="F18" s="37" t="s">
        <v>13</v>
      </c>
      <c r="G18" s="38">
        <v>38220</v>
      </c>
    </row>
    <row r="19" spans="1:16" ht="28.8" x14ac:dyDescent="0.3">
      <c r="A19" s="34"/>
      <c r="B19" s="30"/>
      <c r="C19" s="35"/>
      <c r="D19" s="55"/>
      <c r="E19" s="36"/>
      <c r="F19" s="39" t="s">
        <v>32</v>
      </c>
      <c r="G19" s="38">
        <v>0</v>
      </c>
    </row>
    <row r="20" spans="1:16" ht="27.6" x14ac:dyDescent="0.3">
      <c r="A20" s="34"/>
      <c r="B20" s="30"/>
      <c r="C20" s="35"/>
      <c r="D20" s="55"/>
      <c r="E20" s="36"/>
      <c r="F20" s="40" t="s">
        <v>33</v>
      </c>
      <c r="G20" s="38">
        <v>93780</v>
      </c>
      <c r="N20" s="33"/>
      <c r="O20" s="33"/>
      <c r="P20" s="33"/>
    </row>
    <row r="21" spans="1:16" x14ac:dyDescent="0.3">
      <c r="A21" s="10" t="s">
        <v>34</v>
      </c>
      <c r="B21" s="25"/>
      <c r="C21" s="10"/>
      <c r="D21" s="10" t="s">
        <v>35</v>
      </c>
      <c r="E21" s="12">
        <f>E22</f>
        <v>235000</v>
      </c>
      <c r="F21" s="10"/>
      <c r="G21" s="12">
        <f>G23+G24+G25</f>
        <v>235000</v>
      </c>
    </row>
    <row r="22" spans="1:16" x14ac:dyDescent="0.3">
      <c r="A22" s="27" t="s">
        <v>36</v>
      </c>
      <c r="B22" s="27">
        <v>32321</v>
      </c>
      <c r="C22" s="27">
        <v>199</v>
      </c>
      <c r="D22" s="58" t="s">
        <v>70</v>
      </c>
      <c r="E22" s="16">
        <v>235000</v>
      </c>
      <c r="F22" s="41"/>
      <c r="G22" s="31"/>
    </row>
    <row r="23" spans="1:16" ht="27.6" x14ac:dyDescent="0.3">
      <c r="A23" s="34"/>
      <c r="B23" s="30"/>
      <c r="C23" s="30"/>
      <c r="D23" s="42"/>
      <c r="E23" s="43"/>
      <c r="F23" s="40" t="s">
        <v>33</v>
      </c>
      <c r="G23" s="38">
        <v>113150</v>
      </c>
      <c r="N23" s="33"/>
    </row>
    <row r="24" spans="1:16" ht="27.6" x14ac:dyDescent="0.3">
      <c r="A24" s="34"/>
      <c r="B24" s="30"/>
      <c r="C24" s="30"/>
      <c r="D24" s="42"/>
      <c r="E24" s="43"/>
      <c r="F24" s="40" t="s">
        <v>37</v>
      </c>
      <c r="G24" s="53">
        <v>99850</v>
      </c>
      <c r="N24" s="33">
        <f>E21-G21</f>
        <v>0</v>
      </c>
    </row>
    <row r="25" spans="1:16" x14ac:dyDescent="0.3">
      <c r="A25" s="34"/>
      <c r="B25" s="30"/>
      <c r="C25" s="30"/>
      <c r="D25" s="42"/>
      <c r="E25" s="43"/>
      <c r="F25" s="40" t="s">
        <v>38</v>
      </c>
      <c r="G25" s="38">
        <v>22000</v>
      </c>
    </row>
    <row r="26" spans="1:16" x14ac:dyDescent="0.3">
      <c r="A26" s="10" t="s">
        <v>39</v>
      </c>
      <c r="B26" s="10"/>
      <c r="C26" s="44"/>
      <c r="D26" s="10" t="s">
        <v>40</v>
      </c>
      <c r="E26" s="45">
        <v>15000</v>
      </c>
      <c r="F26" s="44"/>
      <c r="G26" s="46">
        <v>15000</v>
      </c>
    </row>
    <row r="27" spans="1:16" ht="69.75" customHeight="1" x14ac:dyDescent="0.3">
      <c r="A27" s="27" t="s">
        <v>41</v>
      </c>
      <c r="B27" s="9">
        <v>42239</v>
      </c>
      <c r="C27" s="32" t="s">
        <v>42</v>
      </c>
      <c r="D27" s="54" t="s">
        <v>54</v>
      </c>
      <c r="E27" s="29">
        <v>15000</v>
      </c>
      <c r="F27" s="40" t="s">
        <v>33</v>
      </c>
      <c r="G27" s="31">
        <v>0</v>
      </c>
    </row>
    <row r="28" spans="1:16" ht="69.75" customHeight="1" x14ac:dyDescent="0.3">
      <c r="A28" s="27"/>
      <c r="B28" s="9"/>
      <c r="C28" s="32"/>
      <c r="D28" s="54"/>
      <c r="E28" s="29"/>
      <c r="F28" s="40" t="s">
        <v>63</v>
      </c>
      <c r="G28" s="31">
        <v>15000</v>
      </c>
    </row>
    <row r="29" spans="1:16" x14ac:dyDescent="0.3">
      <c r="A29" s="61" t="s">
        <v>55</v>
      </c>
      <c r="B29" s="61"/>
      <c r="C29" s="44"/>
      <c r="D29" s="61" t="s">
        <v>57</v>
      </c>
      <c r="E29" s="45">
        <f>E30+E31</f>
        <v>745532</v>
      </c>
      <c r="F29" s="44"/>
      <c r="G29" s="46">
        <f>745532</f>
        <v>745532</v>
      </c>
    </row>
    <row r="30" spans="1:16" x14ac:dyDescent="0.3">
      <c r="A30" s="27" t="s">
        <v>56</v>
      </c>
      <c r="B30" s="9">
        <v>32349</v>
      </c>
      <c r="C30" s="62" t="s">
        <v>58</v>
      </c>
      <c r="D30" s="58" t="s">
        <v>59</v>
      </c>
      <c r="E30" s="16">
        <v>245532</v>
      </c>
      <c r="F30" s="9"/>
      <c r="G30" s="31"/>
    </row>
    <row r="31" spans="1:16" x14ac:dyDescent="0.3">
      <c r="A31" s="27" t="s">
        <v>60</v>
      </c>
      <c r="B31" s="9">
        <v>45111</v>
      </c>
      <c r="C31" s="32" t="s">
        <v>61</v>
      </c>
      <c r="D31" s="47" t="s">
        <v>62</v>
      </c>
      <c r="E31" s="53">
        <v>500000</v>
      </c>
      <c r="F31" s="48"/>
      <c r="G31" s="31"/>
    </row>
    <row r="32" spans="1:16" ht="27.6" x14ac:dyDescent="0.3">
      <c r="A32" s="27"/>
      <c r="B32" s="9"/>
      <c r="C32" s="32"/>
      <c r="D32" s="47"/>
      <c r="E32" s="53"/>
      <c r="F32" s="63" t="s">
        <v>64</v>
      </c>
      <c r="G32" s="31">
        <v>745532</v>
      </c>
    </row>
    <row r="33" spans="1:7" x14ac:dyDescent="0.3">
      <c r="A33" s="9"/>
      <c r="B33" s="9"/>
      <c r="C33" s="9"/>
      <c r="D33" s="44" t="s">
        <v>43</v>
      </c>
      <c r="E33" s="12">
        <f>E26+E21+E11+E7+E29</f>
        <v>1320372</v>
      </c>
      <c r="F33" s="44"/>
      <c r="G33" s="46">
        <f>G10+G18+G19+G20+G23+G24+G25+G26+G29</f>
        <v>1320372</v>
      </c>
    </row>
    <row r="34" spans="1:7" x14ac:dyDescent="0.3">
      <c r="D34" s="59"/>
    </row>
    <row r="35" spans="1:7" x14ac:dyDescent="0.3">
      <c r="A35" s="49" t="s">
        <v>2</v>
      </c>
      <c r="B35" s="49" t="s">
        <v>3</v>
      </c>
      <c r="C35" s="49" t="s">
        <v>4</v>
      </c>
      <c r="D35" s="25" t="s">
        <v>44</v>
      </c>
      <c r="E35" s="49" t="s">
        <v>45</v>
      </c>
    </row>
    <row r="36" spans="1:7" x14ac:dyDescent="0.3">
      <c r="A36" s="50" t="s">
        <v>7</v>
      </c>
      <c r="B36" s="50">
        <v>65321</v>
      </c>
      <c r="C36" s="50">
        <v>5770</v>
      </c>
      <c r="D36" s="60" t="s">
        <v>69</v>
      </c>
      <c r="E36" s="51">
        <f>G10+G18+G25</f>
        <v>253060</v>
      </c>
    </row>
    <row r="37" spans="1:7" x14ac:dyDescent="0.3">
      <c r="A37" s="50" t="s">
        <v>46</v>
      </c>
      <c r="B37" s="50">
        <v>64231</v>
      </c>
      <c r="C37" s="50">
        <v>2953</v>
      </c>
      <c r="D37" s="60" t="s">
        <v>47</v>
      </c>
      <c r="E37" s="51">
        <f>G20+G23+G27</f>
        <v>206930</v>
      </c>
    </row>
    <row r="38" spans="1:7" x14ac:dyDescent="0.3">
      <c r="A38" s="50" t="s">
        <v>48</v>
      </c>
      <c r="B38" s="50">
        <v>64222</v>
      </c>
      <c r="C38" s="50">
        <v>6441</v>
      </c>
      <c r="D38" s="60" t="s">
        <v>49</v>
      </c>
      <c r="E38" s="51">
        <f>G24</f>
        <v>99850</v>
      </c>
    </row>
    <row r="39" spans="1:7" x14ac:dyDescent="0.3">
      <c r="A39" s="50" t="s">
        <v>39</v>
      </c>
      <c r="B39" s="50">
        <v>63425</v>
      </c>
      <c r="C39" s="64" t="s">
        <v>50</v>
      </c>
      <c r="D39" s="50" t="s">
        <v>51</v>
      </c>
      <c r="E39" s="51">
        <f>G19</f>
        <v>0</v>
      </c>
    </row>
    <row r="40" spans="1:7" x14ac:dyDescent="0.3">
      <c r="A40" s="50" t="s">
        <v>55</v>
      </c>
      <c r="B40" s="50">
        <v>64229</v>
      </c>
      <c r="C40" s="50">
        <v>7722</v>
      </c>
      <c r="D40" s="50" t="s">
        <v>65</v>
      </c>
      <c r="E40" s="38">
        <v>15000</v>
      </c>
    </row>
    <row r="41" spans="1:7" x14ac:dyDescent="0.3">
      <c r="A41" s="50" t="s">
        <v>66</v>
      </c>
      <c r="B41" s="50">
        <v>92211</v>
      </c>
      <c r="C41" s="50">
        <v>9221</v>
      </c>
      <c r="D41" s="50" t="s">
        <v>67</v>
      </c>
      <c r="E41" s="38">
        <v>745532</v>
      </c>
    </row>
    <row r="42" spans="1:7" x14ac:dyDescent="0.3">
      <c r="A42" s="50"/>
      <c r="B42" s="50"/>
      <c r="C42" s="50"/>
      <c r="D42" s="49" t="s">
        <v>52</v>
      </c>
      <c r="E42" s="52">
        <f>SUM(E36:E41)</f>
        <v>1320372</v>
      </c>
    </row>
  </sheetData>
  <mergeCells count="3">
    <mergeCell ref="A1:F2"/>
    <mergeCell ref="A3:D3"/>
    <mergeCell ref="E3:G3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HP</cp:lastModifiedBy>
  <cp:lastPrinted>2018-12-14T11:21:01Z</cp:lastPrinted>
  <dcterms:created xsi:type="dcterms:W3CDTF">2017-11-22T12:17:27Z</dcterms:created>
  <dcterms:modified xsi:type="dcterms:W3CDTF">2018-12-28T06:58:35Z</dcterms:modified>
</cp:coreProperties>
</file>